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57a5fb6f5aac62/Documenten/Gradata/Website/Website Excel bestanden/"/>
    </mc:Choice>
  </mc:AlternateContent>
  <xr:revisionPtr revIDLastSave="33" documentId="8_{3245D32F-A3FA-4D59-9A06-A0BCA99703A7}" xr6:coauthVersionLast="47" xr6:coauthVersionMax="47" xr10:uidLastSave="{BBB843E9-5F3C-4D90-AB65-52BC0C388B78}"/>
  <bookViews>
    <workbookView xWindow="-110" yWindow="-110" windowWidth="38620" windowHeight="21100" xr2:uid="{C8ACFAEF-7D98-40B8-A6DA-753EAB1A1DC8}"/>
  </bookViews>
  <sheets>
    <sheet name="Urennorm zelfstandigenaftrek" sheetId="1" r:id="rId1"/>
    <sheet name="Draaitabellen" sheetId="2" state="hidden" r:id="rId2"/>
  </sheets>
  <calcPr calcId="191029"/>
  <pivotCaches>
    <pivotCache cacheId="8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H6" i="1"/>
  <c r="I6" i="1" s="1"/>
  <c r="H7" i="1"/>
  <c r="K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K15" i="1" s="1"/>
  <c r="H16" i="1"/>
  <c r="I16" i="1" s="1"/>
  <c r="H17" i="1"/>
  <c r="I17" i="1" s="1"/>
  <c r="I15" i="1" l="1"/>
  <c r="K13" i="1"/>
  <c r="K12" i="1"/>
  <c r="K11" i="1"/>
  <c r="I7" i="1"/>
  <c r="K10" i="1"/>
  <c r="K17" i="1"/>
  <c r="K9" i="1"/>
  <c r="K16" i="1"/>
  <c r="K8" i="1"/>
  <c r="K14" i="1"/>
  <c r="K6" i="1"/>
  <c r="L6" i="1" l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</calcChain>
</file>

<file path=xl/sharedStrings.xml><?xml version="1.0" encoding="utf-8"?>
<sst xmlns="http://schemas.openxmlformats.org/spreadsheetml/2006/main" count="56" uniqueCount="30">
  <si>
    <t>Maanden</t>
  </si>
  <si>
    <t>Urencriterium voor ondernemersaftrek</t>
  </si>
  <si>
    <t>Aantal maaden werkzaam per jaar</t>
  </si>
  <si>
    <t>Gemaakte 
uren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</si>
  <si>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</si>
  <si>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</si>
  <si>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</si>
  <si>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</si>
  <si>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</si>
  <si>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</si>
  <si>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</si>
  <si>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</si>
  <si>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</si>
  <si>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</si>
  <si>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</si>
  <si>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</si>
  <si>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Te maken 
uren per maand</t>
  </si>
  <si>
    <t>Verschil 
in gemaakte 
uren</t>
  </si>
  <si>
    <t>Bijhouden van urencriterium voor ondernemersaftrek</t>
  </si>
  <si>
    <t>Gele vakken zelf invullen</t>
  </si>
  <si>
    <t>Uren 
schema</t>
  </si>
  <si>
    <t>Gem. aantal dagen werkzaam per maand</t>
  </si>
  <si>
    <t>Aantal te maken uren per maand</t>
  </si>
  <si>
    <t>Aantal te maken uren per dag</t>
  </si>
  <si>
    <t>Rijlabels</t>
  </si>
  <si>
    <t>Eindtotaal</t>
  </si>
  <si>
    <t>Som van Te maken 
uren per maand</t>
  </si>
  <si>
    <t>Som van Gemaakte 
uren</t>
  </si>
  <si>
    <t>Som van Uren 
schema</t>
  </si>
  <si>
    <t>Te maken 
uren per 
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</si>
</sst>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3" borderId="10" xfId="0" applyFont="1" applyFill="1" applyBorder="1" applyAlignment="1">
      <alignment horizontal="centerContinuous"/>
    </xf>
    <xf numFmtId="0" fontId="2" fillId="3" borderId="11" xfId="0" applyFont="1" applyFill="1" applyBorder="1" applyAlignment="1">
      <alignment horizontal="centerContinuous"/>
    </xf>
    <xf numFmtId="0" fontId="2" fillId="3" borderId="12" xfId="0" applyFont="1" applyFill="1" applyBorder="1" applyAlignment="1">
      <alignment horizontal="centerContinuous"/>
    </xf>
    <xf numFmtId="0" fontId="2" fillId="2" borderId="10" xfId="0" applyFont="1" applyFill="1" applyBorder="1" applyAlignment="1">
      <alignment horizontal="centerContinuous"/>
    </xf>
    <xf numFmtId="0" fontId="2" fillId="2" borderId="11" xfId="0" applyFont="1" applyFill="1" applyBorder="1" applyAlignment="1">
      <alignment horizontal="centerContinuous"/>
    </xf>
    <xf numFmtId="0" fontId="2" fillId="2" borderId="12" xfId="0" applyFont="1" applyFill="1" applyBorder="1" applyAlignment="1">
      <alignment horizontal="centerContinuous"/>
    </xf>
    <xf numFmtId="1" fontId="0" fillId="0" borderId="0" xfId="0" applyNumberFormat="1"/>
    <xf numFmtId="1" fontId="0" fillId="0" borderId="0" xfId="0" pivotButton="1" applyNumberFormat="1"/>
    <xf numFmtId="1" fontId="0" fillId="0" borderId="0" xfId="0" applyNumberFormat="1" applyAlignment="1">
      <alignment horizontal="left"/>
    </xf>
    <xf numFmtId="1" fontId="0" fillId="4" borderId="13" xfId="0" applyNumberFormat="1" applyFill="1" applyBorder="1" applyAlignment="1">
      <alignment horizontal="center" vertical="center"/>
    </xf>
    <xf numFmtId="164" fontId="0" fillId="4" borderId="15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" fontId="0" fillId="2" borderId="8" xfId="0" applyNumberFormat="1" applyFill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107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" formatCode="0"/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[Urennorm zelfstandigenaftrek.xlsx]Draaitabellen!DT_urencriterium_ondernemersaftrek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l-NL" sz="1400">
                <a:solidFill>
                  <a:schemeClr val="bg1"/>
                </a:solidFill>
              </a:rPr>
              <a:t>Te</a:t>
            </a:r>
            <a:r>
              <a:rPr lang="nl-NL" sz="1400" baseline="0">
                <a:solidFill>
                  <a:schemeClr val="bg1"/>
                </a:solidFill>
              </a:rPr>
              <a:t> maken uren per maand voor urencriterium voor zelfstandigenaftrek</a:t>
            </a:r>
            <a:endParaRPr lang="nl-NL" sz="1400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bg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numFmt formatCode="&quot;€&quot;\ 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0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bg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numFmt formatCode="&quot;€&quot;\ 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0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bg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numFmt formatCode="&quot;€&quot;\ 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0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bg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numFmt formatCode="&quot;€&quot;\ 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0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bg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numFmt formatCode="&quot;€&quot;\ 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0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bg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numFmt formatCode="&quot;€&quot;\ 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0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34925" cap="rnd">
            <a:solidFill>
              <a:srgbClr val="FFFF00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bg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34925" cap="rnd">
            <a:solidFill>
              <a:srgbClr val="FFFF00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15"/>
        <c:spPr>
          <a:ln w="34925" cap="rnd">
            <a:solidFill>
              <a:srgbClr val="FFFF00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34925" cap="rnd">
            <a:solidFill>
              <a:srgbClr val="FFFF00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34925" cap="rnd">
            <a:solidFill>
              <a:srgbClr val="FFFF00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ln w="34925" cap="rnd">
            <a:solidFill>
              <a:srgbClr val="FFFF00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34925" cap="rnd">
            <a:solidFill>
              <a:srgbClr val="FFFF00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ln w="34925" cap="rnd">
            <a:solidFill>
              <a:srgbClr val="FFFF00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ln w="34925" cap="rnd">
            <a:solidFill>
              <a:srgbClr val="FFFF00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ln w="34925" cap="rnd">
            <a:solidFill>
              <a:srgbClr val="FFFF00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34925" cap="rnd">
            <a:solidFill>
              <a:srgbClr val="FFFF00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34925" cap="rnd">
            <a:solidFill>
              <a:srgbClr val="FFFF00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34925" cap="rnd">
            <a:solidFill>
              <a:srgbClr val="FFFF00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5.5397075549292123E-2"/>
          <c:y val="0.17226041369181183"/>
          <c:w val="0.90344205599834537"/>
          <c:h val="0.4850439039985056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Draaitabellen!$C$1</c:f>
              <c:strCache>
                <c:ptCount val="1"/>
                <c:pt idx="0">
                  <c:v>Som van Gemaakte 
uren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chemeClr val="bg1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Draaitabellen!$A$2:$A$14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maart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augustus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Draaitabellen!$C$2:$C$14</c:f>
              <c:numCache>
                <c:formatCode>0</c:formatCode>
                <c:ptCount val="12"/>
                <c:pt idx="0">
                  <c:v>100</c:v>
                </c:pt>
                <c:pt idx="1">
                  <c:v>110</c:v>
                </c:pt>
                <c:pt idx="2">
                  <c:v>75</c:v>
                </c:pt>
                <c:pt idx="3">
                  <c:v>85</c:v>
                </c:pt>
                <c:pt idx="4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27-40F4-99A3-FE1B30376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15664704"/>
        <c:axId val="615663744"/>
      </c:barChart>
      <c:lineChart>
        <c:grouping val="standard"/>
        <c:varyColors val="0"/>
        <c:ser>
          <c:idx val="0"/>
          <c:order val="0"/>
          <c:tx>
            <c:strRef>
              <c:f>Draaitabellen!$B$1</c:f>
              <c:strCache>
                <c:ptCount val="1"/>
                <c:pt idx="0">
                  <c:v>Som van Te maken 
uren per maand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34925" cap="rnd">
                <a:solidFill>
                  <a:srgbClr val="FFFF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9C1-4301-983A-0268A8555FFD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34925" cap="rnd">
                <a:solidFill>
                  <a:srgbClr val="FFFF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C1-4301-983A-0268A8555FFD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34925" cap="rnd">
                <a:solidFill>
                  <a:srgbClr val="FFFF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9C1-4301-983A-0268A8555FFD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34925" cap="rnd">
                <a:solidFill>
                  <a:srgbClr val="FFFF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9C1-4301-983A-0268A8555FFD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34925" cap="rnd">
                <a:solidFill>
                  <a:srgbClr val="FFFF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C1-4301-983A-0268A8555FFD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34925" cap="rnd">
                <a:solidFill>
                  <a:srgbClr val="FFFF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727-40F4-99A3-FE1B3037676D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34925" cap="rnd">
                <a:solidFill>
                  <a:srgbClr val="FFFF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5727-40F4-99A3-FE1B3037676D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34925" cap="rnd">
                <a:solidFill>
                  <a:srgbClr val="FFFF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727-40F4-99A3-FE1B3037676D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34925" cap="rnd">
                <a:solidFill>
                  <a:srgbClr val="FFFF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5727-40F4-99A3-FE1B3037676D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34925" cap="rnd">
                <a:solidFill>
                  <a:srgbClr val="FFFF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5727-40F4-99A3-FE1B3037676D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34925" cap="rnd">
                <a:solidFill>
                  <a:srgbClr val="FFFF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9C1-4301-983A-0268A8555FF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C1-4301-983A-0268A8555F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C1-4301-983A-0268A8555F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C1-4301-983A-0268A8555FF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C1-4301-983A-0268A8555FF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C1-4301-983A-0268A8555FF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27-40F4-99A3-FE1B3037676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727-40F4-99A3-FE1B3037676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727-40F4-99A3-FE1B3037676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727-40F4-99A3-FE1B3037676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727-40F4-99A3-FE1B3037676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C1-4301-983A-0268A8555F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Draaitabellen!$A$2:$A$14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maart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augustus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Draaitabellen!$B$2:$B$14</c:f>
              <c:numCache>
                <c:formatCode>0</c:formatCode>
                <c:ptCount val="12"/>
                <c:pt idx="0">
                  <c:v>102.08333333333333</c:v>
                </c:pt>
                <c:pt idx="1">
                  <c:v>102.08333333333333</c:v>
                </c:pt>
                <c:pt idx="2">
                  <c:v>102.08333333333333</c:v>
                </c:pt>
                <c:pt idx="3">
                  <c:v>102.08333333333333</c:v>
                </c:pt>
                <c:pt idx="4">
                  <c:v>102.08333333333333</c:v>
                </c:pt>
                <c:pt idx="5">
                  <c:v>102.08333333333333</c:v>
                </c:pt>
                <c:pt idx="6">
                  <c:v>102.08333333333333</c:v>
                </c:pt>
                <c:pt idx="7">
                  <c:v>102.08333333333333</c:v>
                </c:pt>
                <c:pt idx="8">
                  <c:v>102.08333333333333</c:v>
                </c:pt>
                <c:pt idx="9">
                  <c:v>102.08333333333333</c:v>
                </c:pt>
                <c:pt idx="10">
                  <c:v>102.08333333333333</c:v>
                </c:pt>
                <c:pt idx="11">
                  <c:v>102.08333333333333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27-40F4-99A3-FE1B303767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2403935"/>
        <c:axId val="392402495"/>
      </c:lineChart>
      <c:catAx>
        <c:axId val="61566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5663744"/>
        <c:crosses val="autoZero"/>
        <c:auto val="1"/>
        <c:lblAlgn val="ctr"/>
        <c:lblOffset val="100"/>
        <c:noMultiLvlLbl val="0"/>
      </c:catAx>
      <c:valAx>
        <c:axId val="61566374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615664704"/>
        <c:crosses val="autoZero"/>
        <c:crossBetween val="between"/>
      </c:valAx>
      <c:valAx>
        <c:axId val="392402495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392403935"/>
        <c:crosses val="max"/>
        <c:crossBetween val="between"/>
      </c:valAx>
      <c:catAx>
        <c:axId val="3924039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24024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 paperSize="9"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[Urennorm zelfstandigenaftrek.xlsx]Draaitabellen!DT _uren_schema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l-NL" sz="1600">
                <a:solidFill>
                  <a:schemeClr val="bg1"/>
                </a:solidFill>
              </a:rPr>
              <a:t>Urenschema voor urencriterium ondernemersaftrek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bg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numFmt formatCode="&quot;€&quot;\ 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0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bg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numFmt formatCode="&quot;€&quot;\ 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0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bg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numFmt formatCode="&quot;€&quot;\ 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0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bg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numFmt formatCode="&quot;€&quot;\ 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0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bg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numFmt formatCode="&quot;€&quot;\ 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0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bg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numFmt formatCode="&quot;€&quot;\ 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0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bg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bg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bg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bg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bg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bg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ln w="34925" cap="rnd">
            <a:solidFill>
              <a:srgbClr val="FF0000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8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5.2336324490007913E-2"/>
          <c:y val="0.25026350315617463"/>
          <c:w val="0.90344205599834537"/>
          <c:h val="0.42213982834184044"/>
        </c:manualLayout>
      </c:layout>
      <c:lineChart>
        <c:grouping val="standard"/>
        <c:varyColors val="0"/>
        <c:ser>
          <c:idx val="0"/>
          <c:order val="0"/>
          <c:tx>
            <c:strRef>
              <c:f>Draaitabellen!$H$1</c:f>
              <c:strCache>
                <c:ptCount val="1"/>
                <c:pt idx="0">
                  <c:v>Totaal</c:v>
                </c:pt>
              </c:strCache>
            </c:strRef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Draaitabellen!$G$2:$G$14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maart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augustus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Draaitabellen!$H$2:$H$14</c:f>
              <c:numCache>
                <c:formatCode>0</c:formatCode>
                <c:ptCount val="12"/>
                <c:pt idx="0">
                  <c:v>-2.0833333333333286</c:v>
                </c:pt>
                <c:pt idx="1">
                  <c:v>5.8333333333333428</c:v>
                </c:pt>
                <c:pt idx="2">
                  <c:v>-21.249999999999986</c:v>
                </c:pt>
                <c:pt idx="3">
                  <c:v>-38.333333333333314</c:v>
                </c:pt>
                <c:pt idx="4">
                  <c:v>19.583333333333357</c:v>
                </c:pt>
                <c:pt idx="5">
                  <c:v>-82.499999999999972</c:v>
                </c:pt>
                <c:pt idx="6">
                  <c:v>-184.58333333333331</c:v>
                </c:pt>
                <c:pt idx="7">
                  <c:v>-286.66666666666663</c:v>
                </c:pt>
                <c:pt idx="8">
                  <c:v>-388.74999999999994</c:v>
                </c:pt>
                <c:pt idx="9">
                  <c:v>-490.83333333333326</c:v>
                </c:pt>
                <c:pt idx="10">
                  <c:v>-592.91666666666663</c:v>
                </c:pt>
                <c:pt idx="11">
                  <c:v>-695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2D-4269-A691-3ED8E53BE2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15664704"/>
        <c:axId val="615663744"/>
      </c:lineChart>
      <c:catAx>
        <c:axId val="61566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8100" cap="flat" cmpd="sng" algn="ctr">
            <a:solidFill>
              <a:schemeClr val="bg1">
                <a:alpha val="54000"/>
              </a:schemeClr>
            </a:solidFill>
            <a:prstDash val="dash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5663744"/>
        <c:crosses val="autoZero"/>
        <c:auto val="1"/>
        <c:lblAlgn val="ctr"/>
        <c:lblOffset val="100"/>
        <c:noMultiLvlLbl val="0"/>
      </c:catAx>
      <c:valAx>
        <c:axId val="61566374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61566470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 paperSize="9"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87364</xdr:colOff>
      <xdr:row>18</xdr:row>
      <xdr:rowOff>38100</xdr:rowOff>
    </xdr:from>
    <xdr:to>
      <xdr:col>11</xdr:col>
      <xdr:colOff>678187</xdr:colOff>
      <xdr:row>33</xdr:row>
      <xdr:rowOff>59765</xdr:rowOff>
    </xdr:to>
    <xdr:graphicFrame macro="">
      <xdr:nvGraphicFramePr>
        <xdr:cNvPr id="3" name="DG_te_maken_uren">
          <a:extLst>
            <a:ext uri="{FF2B5EF4-FFF2-40B4-BE49-F238E27FC236}">
              <a16:creationId xmlns:a16="http://schemas.microsoft.com/office/drawing/2014/main" id="{F9E7317B-D543-C93E-2E11-ED566D0401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95838</xdr:colOff>
      <xdr:row>33</xdr:row>
      <xdr:rowOff>174068</xdr:rowOff>
    </xdr:from>
    <xdr:to>
      <xdr:col>11</xdr:col>
      <xdr:colOff>669712</xdr:colOff>
      <xdr:row>49</xdr:row>
      <xdr:rowOff>89648</xdr:rowOff>
    </xdr:to>
    <xdr:graphicFrame macro="">
      <xdr:nvGraphicFramePr>
        <xdr:cNvPr id="5" name="DG_uren_schema">
          <a:extLst>
            <a:ext uri="{FF2B5EF4-FFF2-40B4-BE49-F238E27FC236}">
              <a16:creationId xmlns:a16="http://schemas.microsoft.com/office/drawing/2014/main" id="{85AB9B6A-D3FA-B1E9-2396-01675CF3C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104588</xdr:colOff>
      <xdr:row>4</xdr:row>
      <xdr:rowOff>0</xdr:rowOff>
    </xdr:from>
    <xdr:to>
      <xdr:col>5</xdr:col>
      <xdr:colOff>0</xdr:colOff>
      <xdr:row>10</xdr:row>
      <xdr:rowOff>0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2DF1CDDA-6E71-57C8-7BF6-B7FC70B4C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706" y="1464235"/>
          <a:ext cx="1755588" cy="14941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1</xdr:rowOff>
    </xdr:from>
    <xdr:to>
      <xdr:col>1</xdr:col>
      <xdr:colOff>507999</xdr:colOff>
      <xdr:row>10</xdr:row>
      <xdr:rowOff>0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7E1E68FF-8BBC-B6A4-A5BA-02D05E20F6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097" r="24731" b="2580"/>
        <a:stretch/>
      </xdr:blipFill>
      <xdr:spPr>
        <a:xfrm>
          <a:off x="0" y="1464236"/>
          <a:ext cx="1128058" cy="1494117"/>
        </a:xfrm>
        <a:prstGeom prst="rect">
          <a:avLst/>
        </a:prstGeom>
      </xdr:spPr>
    </xdr:pic>
    <xdr:clientData/>
  </xdr:twoCellAnchor>
  <xdr:twoCellAnchor>
    <xdr:from>
      <xdr:col>1</xdr:col>
      <xdr:colOff>590550</xdr:colOff>
      <xdr:row>3</xdr:row>
      <xdr:rowOff>114300</xdr:rowOff>
    </xdr:from>
    <xdr:to>
      <xdr:col>10</xdr:col>
      <xdr:colOff>247650</xdr:colOff>
      <xdr:row>3</xdr:row>
      <xdr:rowOff>565150</xdr:rowOff>
    </xdr:to>
    <xdr:sp macro="" textlink="">
      <xdr:nvSpPr>
        <xdr:cNvPr id="2" name="Rechthoek: afgeronde hoeken 1">
          <a:extLst>
            <a:ext uri="{FF2B5EF4-FFF2-40B4-BE49-F238E27FC236}">
              <a16:creationId xmlns:a16="http://schemas.microsoft.com/office/drawing/2014/main" id="{7BE5FC22-B003-78EB-19C7-A03D9BF297CE}"/>
            </a:ext>
          </a:extLst>
        </xdr:cNvPr>
        <xdr:cNvSpPr/>
      </xdr:nvSpPr>
      <xdr:spPr>
        <a:xfrm>
          <a:off x="1212850" y="914400"/>
          <a:ext cx="5575300" cy="4508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800"/>
            <a:t>Druk op Control + Alt + F5 om gegevens te vernieuwen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ebruiker" refreshedDate="45050.937725231481" createdVersion="8" refreshedVersion="8" minRefreshableVersion="3" recordCount="12" xr:uid="{AFC3B4E2-5790-4253-A554-F818220EB4EC}">
  <cacheSource type="worksheet">
    <worksheetSource name="T_urencriterium_ondernemersaftrek"/>
  </cacheSource>
  <cacheFields count="6">
    <cacheField name="Maanden" numFmtId="1">
      <sharedItems count="12">
        <s v="januari"/>
        <s v="februari"/>
        <s v="maart"/>
        <s v="april"/>
        <s v="mei"/>
        <s v="juni"/>
        <s v="juli"/>
        <s v="augustus"/>
        <s v="september"/>
        <s v="oktober"/>
        <s v="november"/>
        <s v="december"/>
      </sharedItems>
    </cacheField>
    <cacheField name="Te maken _x000a_uren per maand" numFmtId="1">
      <sharedItems containsSemiMixedTypes="0" containsString="0" containsNumber="1" minValue="102.08333333333333" maxValue="102.08333333333333"/>
    </cacheField>
    <cacheField name="Te maken _x000a_uren per _x000a_dag" numFmtId="164">
      <sharedItems containsSemiMixedTypes="0" containsString="0" containsNumber="1" minValue="5.1041666666666661" maxValue="5.1041666666666661"/>
    </cacheField>
    <cacheField name="Gemaakte _x000a_uren" numFmtId="1">
      <sharedItems containsString="0" containsBlank="1" containsNumber="1" containsInteger="1" minValue="75" maxValue="160"/>
    </cacheField>
    <cacheField name="Verschil _x000a_in gemaakte _x000a_uren" numFmtId="1">
      <sharedItems containsSemiMixedTypes="0" containsString="0" containsNumber="1" minValue="-102.08333333333333" maxValue="57.916666666666671"/>
    </cacheField>
    <cacheField name="Uren _x000a_schema" numFmtId="1">
      <sharedItems containsSemiMixedTypes="0" containsString="0" containsNumber="1" minValue="-695" maxValue="19.5833333333333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n v="102.08333333333333"/>
    <n v="5.1041666666666661"/>
    <n v="100"/>
    <n v="-2.0833333333333286"/>
    <n v="-2.0833333333333286"/>
  </r>
  <r>
    <x v="1"/>
    <n v="102.08333333333333"/>
    <n v="5.1041666666666661"/>
    <n v="110"/>
    <n v="7.9166666666666714"/>
    <n v="5.8333333333333428"/>
  </r>
  <r>
    <x v="2"/>
    <n v="102.08333333333333"/>
    <n v="5.1041666666666661"/>
    <n v="75"/>
    <n v="-27.083333333333329"/>
    <n v="-21.249999999999986"/>
  </r>
  <r>
    <x v="3"/>
    <n v="102.08333333333333"/>
    <n v="5.1041666666666661"/>
    <n v="85"/>
    <n v="-17.083333333333329"/>
    <n v="-38.333333333333314"/>
  </r>
  <r>
    <x v="4"/>
    <n v="102.08333333333333"/>
    <n v="5.1041666666666661"/>
    <n v="160"/>
    <n v="57.916666666666671"/>
    <n v="19.583333333333357"/>
  </r>
  <r>
    <x v="5"/>
    <n v="102.08333333333333"/>
    <n v="5.1041666666666661"/>
    <m/>
    <n v="-102.08333333333333"/>
    <n v="-82.499999999999972"/>
  </r>
  <r>
    <x v="6"/>
    <n v="102.08333333333333"/>
    <n v="5.1041666666666661"/>
    <m/>
    <n v="-102.08333333333333"/>
    <n v="-184.58333333333331"/>
  </r>
  <r>
    <x v="7"/>
    <n v="102.08333333333333"/>
    <n v="5.1041666666666661"/>
    <m/>
    <n v="-102.08333333333333"/>
    <n v="-286.66666666666663"/>
  </r>
  <r>
    <x v="8"/>
    <n v="102.08333333333333"/>
    <n v="5.1041666666666661"/>
    <m/>
    <n v="-102.08333333333333"/>
    <n v="-388.74999999999994"/>
  </r>
  <r>
    <x v="9"/>
    <n v="102.08333333333333"/>
    <n v="5.1041666666666661"/>
    <m/>
    <n v="-102.08333333333333"/>
    <n v="-490.83333333333326"/>
  </r>
  <r>
    <x v="10"/>
    <n v="102.08333333333333"/>
    <n v="5.1041666666666661"/>
    <m/>
    <n v="-102.08333333333333"/>
    <n v="-592.91666666666663"/>
  </r>
  <r>
    <x v="11"/>
    <n v="102.08333333333333"/>
    <n v="5.1041666666666661"/>
    <m/>
    <n v="-102.08333333333333"/>
    <n v="-6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C38778-1F4F-4990-8ACA-8C20EB416422}" name="DT _uren_schema" cacheId="82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 chartFormat="6">
  <location ref="G1:H14" firstHeaderRow="1" firstDataRow="1" firstDataCol="1"/>
  <pivotFields count="6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" showAll="0"/>
    <pivotField numFmtId="164" showAll="0"/>
    <pivotField showAll="0"/>
    <pivotField numFmtId="1" showAll="0"/>
    <pivotField dataField="1" numFmtId="1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om van Uren _x000a_schema" fld="5" baseField="0" baseItem="0" numFmtId="1"/>
  </dataFields>
  <formats count="6">
    <format dxfId="89">
      <pivotArea type="all" dataOnly="0" outline="0" fieldPosition="0"/>
    </format>
    <format dxfId="88">
      <pivotArea outline="0" collapsedLevelsAreSubtotals="1" fieldPosition="0"/>
    </format>
    <format dxfId="87">
      <pivotArea field="0" type="button" dataOnly="0" labelOnly="1" outline="0" axis="axisRow" fieldPosition="0"/>
    </format>
    <format dxfId="86">
      <pivotArea dataOnly="0" labelOnly="1" fieldPosition="0">
        <references count="1">
          <reference field="0" count="0"/>
        </references>
      </pivotArea>
    </format>
    <format dxfId="85">
      <pivotArea dataOnly="0" labelOnly="1" grandRow="1" outline="0" fieldPosition="0"/>
    </format>
    <format dxfId="84">
      <pivotArea dataOnly="0" labelOnly="1" outline="0" axis="axisValues" fieldPosition="0"/>
    </format>
  </formats>
  <chartFormats count="1">
    <chartFormat chart="3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20EC1F-6EF2-448B-9ADC-7B16891E2143}" name="DT_urencriterium_ondernemersaftrek" cacheId="82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 chartFormat="3">
  <location ref="A1:C14" firstHeaderRow="0" firstDataRow="1" firstDataCol="1"/>
  <pivotFields count="6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numFmtId="1" showAll="0"/>
    <pivotField numFmtId="164" showAll="0"/>
    <pivotField dataField="1" showAll="0"/>
    <pivotField numFmtId="1" showAll="0"/>
    <pivotField numFmtId="1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Som van Te maken _x000a_uren per maand" fld="1" baseField="0" baseItem="0"/>
    <dataField name="Som van Gemaakte _x000a_uren" fld="3" baseField="0" baseItem="0"/>
  </dataFields>
  <formats count="6">
    <format dxfId="95">
      <pivotArea type="all" dataOnly="0" outline="0" fieldPosition="0"/>
    </format>
    <format dxfId="94">
      <pivotArea outline="0" collapsedLevelsAreSubtotals="1" fieldPosition="0"/>
    </format>
    <format dxfId="93">
      <pivotArea field="0" type="button" dataOnly="0" labelOnly="1" outline="0" axis="axisRow" fieldPosition="0"/>
    </format>
    <format dxfId="92">
      <pivotArea dataOnly="0" labelOnly="1" fieldPosition="0">
        <references count="1">
          <reference field="0" count="0"/>
        </references>
      </pivotArea>
    </format>
    <format dxfId="91">
      <pivotArea dataOnly="0" labelOnly="1" grandRow="1" outline="0" fieldPosition="0"/>
    </format>
    <format dxfId="9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14">
    <chartFormat chart="0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4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7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20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2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22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23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24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25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2E3D3E-27EA-4C2E-A69F-A61D7B61EC32}" name="T_urencriterium_ondernemersaftrek" displayName="T_urencriterium_ondernemersaftrek" ref="G5:L17" totalsRowShown="0" headerRowDxfId="106" dataDxfId="104" headerRowBorderDxfId="105" tableBorderDxfId="103" totalsRowBorderDxfId="102">
  <autoFilter ref="G5:L17" xr:uid="{D42E3D3E-27EA-4C2E-A69F-A61D7B61EC32}"/>
  <tableColumns count="6">
    <tableColumn id="1" xr3:uid="{612A8714-6E9A-4EDA-B0A1-2D7D4A0AB537}" name="Maanden" dataDxfId="101"/>
    <tableColumn id="2" xr3:uid="{DC8212EB-07A0-4AA7-BF93-EFE06D2F4273}" name="Te maken _x000a_uren per maand" dataDxfId="100">
      <calculatedColumnFormula>$E$12/$E$13</calculatedColumnFormula>
    </tableColumn>
    <tableColumn id="4" xr3:uid="{1DB4005A-5921-4636-BA56-ECD1B8C2841F}" name="Te maken _x000a_uren per _x000a_dag" dataDxfId="99">
      <calculatedColumnFormula>T_urencriterium_ondernemersaftrek[[#This Row],[Te maken 
uren per maand]]/$E$14</calculatedColumnFormula>
    </tableColumn>
    <tableColumn id="3" xr3:uid="{103702A2-D1B8-4923-89E3-2FEBDCF1FAD7}" name="Gemaakte _x000a_uren" dataDxfId="98"/>
    <tableColumn id="5" xr3:uid="{9ADA6317-4DBE-4BA1-BE5F-8657607E0EBE}" name="Verschil _x000a_in gemaakte _x000a_uren" dataDxfId="97">
      <calculatedColumnFormula>T_urencriterium_ondernemersaftrek[[#This Row],[Gemaakte 
uren]]-T_urencriterium_ondernemersaftrek[[#This Row],[Te maken 
uren per maand]]</calculatedColumnFormula>
    </tableColumn>
    <tableColumn id="7" xr3:uid="{0DD325EC-D06B-4683-99B4-DF809C39BD71}" name="Uren _x000a_schema" dataDxfId="9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01542AA-9DA6-4962-9F45-778DE3B4051B}">
  <we:reference id="wa104381504" version="1.0.0.0" store="nl-NL" storeType="OMEX"/>
  <we:alternateReferences>
    <we:reference id="wa104381504" version="1.0.0.0" store="WA104381504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773B8-1677-4F79-985D-0B1F1D55491F}">
  <sheetPr codeName="Blad1">
    <tabColor rgb="FFFF0000"/>
    <pageSetUpPr fitToPage="1"/>
  </sheetPr>
  <dimension ref="A1:L18"/>
  <sheetViews>
    <sheetView showGridLines="0" tabSelected="1" view="pageLayout" zoomScaleNormal="100" workbookViewId="0">
      <selection activeCell="J11" sqref="J11"/>
    </sheetView>
  </sheetViews>
  <sheetFormatPr defaultRowHeight="14.5" x14ac:dyDescent="0.35"/>
  <cols>
    <col min="6" max="6" width="4.7265625" customWidth="1"/>
    <col min="7" max="7" width="9.6328125" customWidth="1"/>
    <col min="8" max="9" width="11.26953125" customWidth="1"/>
    <col min="10" max="10" width="11" customWidth="1"/>
    <col min="11" max="11" width="12.6328125" customWidth="1"/>
    <col min="12" max="12" width="10.08984375" customWidth="1"/>
    <col min="13" max="13" width="22.6328125" bestFit="1" customWidth="1"/>
    <col min="14" max="14" width="20.453125" bestFit="1" customWidth="1"/>
  </cols>
  <sheetData>
    <row r="1" spans="1:12" ht="26.5" thickBot="1" x14ac:dyDescent="0.65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0" customHeight="1" thickBot="1" x14ac:dyDescent="0.4"/>
    <row r="3" spans="1:12" ht="26.5" thickBot="1" x14ac:dyDescent="0.65">
      <c r="A3" s="6" t="s">
        <v>19</v>
      </c>
      <c r="B3" s="7"/>
      <c r="C3" s="7"/>
      <c r="D3" s="7"/>
      <c r="E3" s="7"/>
      <c r="F3" s="7"/>
      <c r="G3" s="7"/>
      <c r="H3" s="7"/>
      <c r="I3" s="7"/>
      <c r="J3" s="7"/>
      <c r="K3" s="7"/>
      <c r="L3" s="8"/>
    </row>
    <row r="4" spans="1:12" ht="52.5" customHeight="1" x14ac:dyDescent="0.35"/>
    <row r="5" spans="1:12" ht="44" thickBot="1" x14ac:dyDescent="0.4">
      <c r="G5" s="27" t="s">
        <v>0</v>
      </c>
      <c r="H5" s="28" t="s">
        <v>16</v>
      </c>
      <c r="I5" s="28" t="s">
        <v>29</v>
      </c>
      <c r="J5" s="29" t="s">
        <v>3</v>
      </c>
      <c r="K5" s="29" t="s">
        <v>17</v>
      </c>
      <c r="L5" s="29" t="s">
        <v>20</v>
      </c>
    </row>
    <row r="6" spans="1:12" x14ac:dyDescent="0.35">
      <c r="G6" s="30" t="s">
        <v>4</v>
      </c>
      <c r="H6" s="31">
        <f t="shared" ref="H6:H17" si="0">$E$12/$E$13</f>
        <v>102.08333333333333</v>
      </c>
      <c r="I6" s="32">
        <f>T_urencriterium_ondernemersaftrek[[#This Row],[Te maken 
uren per maand]]/$E$14</f>
        <v>5.1041666666666661</v>
      </c>
      <c r="J6" s="33">
        <v>100</v>
      </c>
      <c r="K6" s="31">
        <f>T_urencriterium_ondernemersaftrek[[#This Row],[Gemaakte 
uren]]-T_urencriterium_ondernemersaftrek[[#This Row],[Te maken 
uren per maand]]</f>
        <v>-2.0833333333333286</v>
      </c>
      <c r="L6" s="31">
        <f>K6</f>
        <v>-2.0833333333333286</v>
      </c>
    </row>
    <row r="7" spans="1:12" x14ac:dyDescent="0.35">
      <c r="G7" s="34" t="s">
        <v>5</v>
      </c>
      <c r="H7" s="2">
        <f t="shared" si="0"/>
        <v>102.08333333333333</v>
      </c>
      <c r="I7" s="1">
        <f>T_urencriterium_ondernemersaftrek[[#This Row],[Te maken 
uren per maand]]/$E$14</f>
        <v>5.1041666666666661</v>
      </c>
      <c r="J7" s="26">
        <v>110</v>
      </c>
      <c r="K7" s="2">
        <f>T_urencriterium_ondernemersaftrek[[#This Row],[Gemaakte 
uren]]-T_urencriterium_ondernemersaftrek[[#This Row],[Te maken 
uren per maand]]</f>
        <v>7.9166666666666714</v>
      </c>
      <c r="L7" s="2">
        <f t="shared" ref="L7:L17" si="1">L6+K7</f>
        <v>5.8333333333333428</v>
      </c>
    </row>
    <row r="8" spans="1:12" x14ac:dyDescent="0.35">
      <c r="G8" s="34" t="s">
        <v>6</v>
      </c>
      <c r="H8" s="2">
        <f t="shared" si="0"/>
        <v>102.08333333333333</v>
      </c>
      <c r="I8" s="1">
        <f>T_urencriterium_ondernemersaftrek[[#This Row],[Te maken 
uren per maand]]/$E$14</f>
        <v>5.1041666666666661</v>
      </c>
      <c r="J8" s="26">
        <v>75</v>
      </c>
      <c r="K8" s="2">
        <f>T_urencriterium_ondernemersaftrek[[#This Row],[Gemaakte 
uren]]-T_urencriterium_ondernemersaftrek[[#This Row],[Te maken 
uren per maand]]</f>
        <v>-27.083333333333329</v>
      </c>
      <c r="L8" s="2">
        <f t="shared" si="1"/>
        <v>-21.249999999999986</v>
      </c>
    </row>
    <row r="9" spans="1:12" x14ac:dyDescent="0.35">
      <c r="G9" s="34" t="s">
        <v>7</v>
      </c>
      <c r="H9" s="2">
        <f t="shared" si="0"/>
        <v>102.08333333333333</v>
      </c>
      <c r="I9" s="1">
        <f>T_urencriterium_ondernemersaftrek[[#This Row],[Te maken 
uren per maand]]/$E$14</f>
        <v>5.1041666666666661</v>
      </c>
      <c r="J9" s="26">
        <v>85</v>
      </c>
      <c r="K9" s="2">
        <f>T_urencriterium_ondernemersaftrek[[#This Row],[Gemaakte 
uren]]-T_urencriterium_ondernemersaftrek[[#This Row],[Te maken 
uren per maand]]</f>
        <v>-17.083333333333329</v>
      </c>
      <c r="L9" s="2">
        <f t="shared" si="1"/>
        <v>-38.333333333333314</v>
      </c>
    </row>
    <row r="10" spans="1:12" x14ac:dyDescent="0.35">
      <c r="G10" s="34" t="s">
        <v>8</v>
      </c>
      <c r="H10" s="2">
        <f t="shared" si="0"/>
        <v>102.08333333333333</v>
      </c>
      <c r="I10" s="1">
        <f>T_urencriterium_ondernemersaftrek[[#This Row],[Te maken 
uren per maand]]/$E$14</f>
        <v>5.1041666666666661</v>
      </c>
      <c r="J10" s="26">
        <v>160</v>
      </c>
      <c r="K10" s="2">
        <f>T_urencriterium_ondernemersaftrek[[#This Row],[Gemaakte 
uren]]-T_urencriterium_ondernemersaftrek[[#This Row],[Te maken 
uren per maand]]</f>
        <v>57.916666666666671</v>
      </c>
      <c r="L10" s="2">
        <f t="shared" si="1"/>
        <v>19.583333333333357</v>
      </c>
    </row>
    <row r="11" spans="1:12" ht="15" thickBot="1" x14ac:dyDescent="0.4">
      <c r="G11" s="34" t="s">
        <v>9</v>
      </c>
      <c r="H11" s="2">
        <f t="shared" si="0"/>
        <v>102.08333333333333</v>
      </c>
      <c r="I11" s="1">
        <f>T_urencriterium_ondernemersaftrek[[#This Row],[Te maken 
uren per maand]]/$E$14</f>
        <v>5.1041666666666661</v>
      </c>
      <c r="J11" s="26"/>
      <c r="K11" s="2">
        <f>T_urencriterium_ondernemersaftrek[[#This Row],[Gemaakte 
uren]]-T_urencriterium_ondernemersaftrek[[#This Row],[Te maken 
uren per maand]]</f>
        <v>-102.08333333333333</v>
      </c>
      <c r="L11" s="2">
        <f t="shared" si="1"/>
        <v>-82.499999999999972</v>
      </c>
    </row>
    <row r="12" spans="1:12" x14ac:dyDescent="0.35">
      <c r="A12" s="15" t="s">
        <v>1</v>
      </c>
      <c r="B12" s="16"/>
      <c r="C12" s="16"/>
      <c r="D12" s="17"/>
      <c r="E12" s="23">
        <v>1225</v>
      </c>
      <c r="G12" s="34" t="s">
        <v>10</v>
      </c>
      <c r="H12" s="2">
        <f t="shared" si="0"/>
        <v>102.08333333333333</v>
      </c>
      <c r="I12" s="1">
        <f>T_urencriterium_ondernemersaftrek[[#This Row],[Te maken 
uren per maand]]/$E$14</f>
        <v>5.1041666666666661</v>
      </c>
      <c r="J12" s="26"/>
      <c r="K12" s="2">
        <f>T_urencriterium_ondernemersaftrek[[#This Row],[Gemaakte 
uren]]-T_urencriterium_ondernemersaftrek[[#This Row],[Te maken 
uren per maand]]</f>
        <v>-102.08333333333333</v>
      </c>
      <c r="L12" s="2">
        <f t="shared" si="1"/>
        <v>-184.58333333333331</v>
      </c>
    </row>
    <row r="13" spans="1:12" x14ac:dyDescent="0.35">
      <c r="A13" s="18" t="s">
        <v>2</v>
      </c>
      <c r="B13" s="14"/>
      <c r="C13" s="14"/>
      <c r="D13" s="19"/>
      <c r="E13" s="24">
        <v>12</v>
      </c>
      <c r="G13" s="34" t="s">
        <v>11</v>
      </c>
      <c r="H13" s="2">
        <f t="shared" si="0"/>
        <v>102.08333333333333</v>
      </c>
      <c r="I13" s="1">
        <f>T_urencriterium_ondernemersaftrek[[#This Row],[Te maken 
uren per maand]]/$E$14</f>
        <v>5.1041666666666661</v>
      </c>
      <c r="J13" s="26"/>
      <c r="K13" s="2">
        <f>T_urencriterium_ondernemersaftrek[[#This Row],[Gemaakte 
uren]]-T_urencriterium_ondernemersaftrek[[#This Row],[Te maken 
uren per maand]]</f>
        <v>-102.08333333333333</v>
      </c>
      <c r="L13" s="2">
        <f t="shared" si="1"/>
        <v>-286.66666666666663</v>
      </c>
    </row>
    <row r="14" spans="1:12" ht="15" thickBot="1" x14ac:dyDescent="0.4">
      <c r="A14" s="20" t="s">
        <v>21</v>
      </c>
      <c r="B14" s="21"/>
      <c r="C14" s="21"/>
      <c r="D14" s="22"/>
      <c r="E14" s="25">
        <v>20</v>
      </c>
      <c r="G14" s="34" t="s">
        <v>12</v>
      </c>
      <c r="H14" s="2">
        <f t="shared" si="0"/>
        <v>102.08333333333333</v>
      </c>
      <c r="I14" s="1">
        <f>T_urencriterium_ondernemersaftrek[[#This Row],[Te maken 
uren per maand]]/$E$14</f>
        <v>5.1041666666666661</v>
      </c>
      <c r="J14" s="26"/>
      <c r="K14" s="2">
        <f>T_urencriterium_ondernemersaftrek[[#This Row],[Gemaakte 
uren]]-T_urencriterium_ondernemersaftrek[[#This Row],[Te maken 
uren per maand]]</f>
        <v>-102.08333333333333</v>
      </c>
      <c r="L14" s="2">
        <f t="shared" si="1"/>
        <v>-388.74999999999994</v>
      </c>
    </row>
    <row r="15" spans="1:12" ht="15" thickBot="1" x14ac:dyDescent="0.4">
      <c r="G15" s="34" t="s">
        <v>13</v>
      </c>
      <c r="H15" s="2">
        <f t="shared" si="0"/>
        <v>102.08333333333333</v>
      </c>
      <c r="I15" s="1">
        <f>T_urencriterium_ondernemersaftrek[[#This Row],[Te maken 
uren per maand]]/$E$14</f>
        <v>5.1041666666666661</v>
      </c>
      <c r="J15" s="26"/>
      <c r="K15" s="2">
        <f>T_urencriterium_ondernemersaftrek[[#This Row],[Gemaakte 
uren]]-T_urencriterium_ondernemersaftrek[[#This Row],[Te maken 
uren per maand]]</f>
        <v>-102.08333333333333</v>
      </c>
      <c r="L15" s="2">
        <f t="shared" si="1"/>
        <v>-490.83333333333326</v>
      </c>
    </row>
    <row r="16" spans="1:12" x14ac:dyDescent="0.35">
      <c r="A16" s="15" t="s">
        <v>22</v>
      </c>
      <c r="B16" s="16"/>
      <c r="C16" s="16"/>
      <c r="D16" s="17"/>
      <c r="E16" s="12">
        <f>$E$12/$E$13</f>
        <v>102.08333333333333</v>
      </c>
      <c r="G16" s="34" t="s">
        <v>14</v>
      </c>
      <c r="H16" s="2">
        <f t="shared" si="0"/>
        <v>102.08333333333333</v>
      </c>
      <c r="I16" s="1">
        <f>T_urencriterium_ondernemersaftrek[[#This Row],[Te maken 
uren per maand]]/$E$14</f>
        <v>5.1041666666666661</v>
      </c>
      <c r="J16" s="26"/>
      <c r="K16" s="2">
        <f>T_urencriterium_ondernemersaftrek[[#This Row],[Gemaakte 
uren]]-T_urencriterium_ondernemersaftrek[[#This Row],[Te maken 
uren per maand]]</f>
        <v>-102.08333333333333</v>
      </c>
      <c r="L16" s="2">
        <f t="shared" si="1"/>
        <v>-592.91666666666663</v>
      </c>
    </row>
    <row r="17" spans="1:12" ht="15" thickBot="1" x14ac:dyDescent="0.4">
      <c r="A17" s="20" t="s">
        <v>23</v>
      </c>
      <c r="B17" s="21"/>
      <c r="C17" s="21"/>
      <c r="D17" s="22"/>
      <c r="E17" s="13">
        <f>$E$12/$E$13/$E$14</f>
        <v>5.1041666666666661</v>
      </c>
      <c r="G17" s="35" t="s">
        <v>15</v>
      </c>
      <c r="H17" s="36">
        <f t="shared" si="0"/>
        <v>102.08333333333333</v>
      </c>
      <c r="I17" s="37">
        <f>T_urencriterium_ondernemersaftrek[[#This Row],[Te maken 
uren per maand]]/$E$14</f>
        <v>5.1041666666666661</v>
      </c>
      <c r="J17" s="38"/>
      <c r="K17" s="36">
        <f>T_urencriterium_ondernemersaftrek[[#This Row],[Gemaakte 
uren]]-T_urencriterium_ondernemersaftrek[[#This Row],[Te maken 
uren per maand]]</f>
        <v>-102.08333333333333</v>
      </c>
      <c r="L17" s="36">
        <f t="shared" si="1"/>
        <v>-695</v>
      </c>
    </row>
    <row r="18" spans="1:12" ht="10" customHeight="1" x14ac:dyDescent="0.35"/>
  </sheetData>
  <sheetProtection selectLockedCells="1"/>
  <phoneticPr fontId="1" type="noConversion"/>
  <pageMargins left="0.7" right="0.7" top="0.75" bottom="0.75" header="0.3" footer="0.3"/>
  <pageSetup paperSize="9" scale="76" orientation="portrait" r:id="rId1"/>
  <headerFooter>
    <oddFooter>&amp;L&amp;D &amp;T
&amp;C&amp;Z&amp;F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033FB-3D08-4A08-8E20-11BCF496A361}">
  <sheetPr codeName="Blad2">
    <tabColor rgb="FF7030A0"/>
  </sheetPr>
  <dimension ref="A1:H14"/>
  <sheetViews>
    <sheetView workbookViewId="0">
      <selection activeCell="J12" sqref="J12"/>
    </sheetView>
  </sheetViews>
  <sheetFormatPr defaultRowHeight="14.5" x14ac:dyDescent="0.35"/>
  <cols>
    <col min="1" max="1" width="10" bestFit="1" customWidth="1"/>
    <col min="2" max="2" width="31.90625" bestFit="1" customWidth="1"/>
    <col min="3" max="3" width="22.6328125" bestFit="1" customWidth="1"/>
    <col min="7" max="7" width="10" bestFit="1" customWidth="1"/>
    <col min="8" max="8" width="20.453125" bestFit="1" customWidth="1"/>
  </cols>
  <sheetData>
    <row r="1" spans="1:8" x14ac:dyDescent="0.35">
      <c r="A1" s="10" t="s">
        <v>24</v>
      </c>
      <c r="B1" s="9" t="s">
        <v>26</v>
      </c>
      <c r="C1" s="9" t="s">
        <v>27</v>
      </c>
      <c r="G1" s="10" t="s">
        <v>24</v>
      </c>
      <c r="H1" s="9" t="s">
        <v>28</v>
      </c>
    </row>
    <row r="2" spans="1:8" x14ac:dyDescent="0.35">
      <c r="A2" s="11" t="s">
        <v>4</v>
      </c>
      <c r="B2" s="9">
        <v>102.08333333333333</v>
      </c>
      <c r="C2" s="9">
        <v>100</v>
      </c>
      <c r="G2" s="11" t="s">
        <v>4</v>
      </c>
      <c r="H2" s="9">
        <v>-2.0833333333333286</v>
      </c>
    </row>
    <row r="3" spans="1:8" x14ac:dyDescent="0.35">
      <c r="A3" s="11" t="s">
        <v>5</v>
      </c>
      <c r="B3" s="9">
        <v>102.08333333333333</v>
      </c>
      <c r="C3" s="9">
        <v>110</v>
      </c>
      <c r="G3" s="11" t="s">
        <v>5</v>
      </c>
      <c r="H3" s="9">
        <v>5.8333333333333428</v>
      </c>
    </row>
    <row r="4" spans="1:8" x14ac:dyDescent="0.35">
      <c r="A4" s="11" t="s">
        <v>6</v>
      </c>
      <c r="B4" s="9">
        <v>102.08333333333333</v>
      </c>
      <c r="C4" s="9">
        <v>75</v>
      </c>
      <c r="G4" s="11" t="s">
        <v>6</v>
      </c>
      <c r="H4" s="9">
        <v>-21.249999999999986</v>
      </c>
    </row>
    <row r="5" spans="1:8" x14ac:dyDescent="0.35">
      <c r="A5" s="11" t="s">
        <v>7</v>
      </c>
      <c r="B5" s="9">
        <v>102.08333333333333</v>
      </c>
      <c r="C5" s="9">
        <v>85</v>
      </c>
      <c r="G5" s="11" t="s">
        <v>7</v>
      </c>
      <c r="H5" s="9">
        <v>-38.333333333333314</v>
      </c>
    </row>
    <row r="6" spans="1:8" x14ac:dyDescent="0.35">
      <c r="A6" s="11" t="s">
        <v>8</v>
      </c>
      <c r="B6" s="9">
        <v>102.08333333333333</v>
      </c>
      <c r="C6" s="9">
        <v>160</v>
      </c>
      <c r="G6" s="11" t="s">
        <v>8</v>
      </c>
      <c r="H6" s="9">
        <v>19.583333333333357</v>
      </c>
    </row>
    <row r="7" spans="1:8" x14ac:dyDescent="0.35">
      <c r="A7" s="11" t="s">
        <v>9</v>
      </c>
      <c r="B7" s="9">
        <v>102.08333333333333</v>
      </c>
      <c r="C7" s="9"/>
      <c r="G7" s="11" t="s">
        <v>9</v>
      </c>
      <c r="H7" s="9">
        <v>-82.499999999999972</v>
      </c>
    </row>
    <row r="8" spans="1:8" x14ac:dyDescent="0.35">
      <c r="A8" s="11" t="s">
        <v>10</v>
      </c>
      <c r="B8" s="9">
        <v>102.08333333333333</v>
      </c>
      <c r="C8" s="9"/>
      <c r="G8" s="11" t="s">
        <v>10</v>
      </c>
      <c r="H8" s="9">
        <v>-184.58333333333331</v>
      </c>
    </row>
    <row r="9" spans="1:8" x14ac:dyDescent="0.35">
      <c r="A9" s="11" t="s">
        <v>11</v>
      </c>
      <c r="B9" s="9">
        <v>102.08333333333333</v>
      </c>
      <c r="C9" s="9"/>
      <c r="G9" s="11" t="s">
        <v>11</v>
      </c>
      <c r="H9" s="9">
        <v>-286.66666666666663</v>
      </c>
    </row>
    <row r="10" spans="1:8" x14ac:dyDescent="0.35">
      <c r="A10" s="11" t="s">
        <v>12</v>
      </c>
      <c r="B10" s="9">
        <v>102.08333333333333</v>
      </c>
      <c r="C10" s="9"/>
      <c r="G10" s="11" t="s">
        <v>12</v>
      </c>
      <c r="H10" s="9">
        <v>-388.74999999999994</v>
      </c>
    </row>
    <row r="11" spans="1:8" x14ac:dyDescent="0.35">
      <c r="A11" s="11" t="s">
        <v>13</v>
      </c>
      <c r="B11" s="9">
        <v>102.08333333333333</v>
      </c>
      <c r="C11" s="9"/>
      <c r="G11" s="11" t="s">
        <v>13</v>
      </c>
      <c r="H11" s="9">
        <v>-490.83333333333326</v>
      </c>
    </row>
    <row r="12" spans="1:8" x14ac:dyDescent="0.35">
      <c r="A12" s="11" t="s">
        <v>14</v>
      </c>
      <c r="B12" s="9">
        <v>102.08333333333333</v>
      </c>
      <c r="C12" s="9"/>
      <c r="G12" s="11" t="s">
        <v>14</v>
      </c>
      <c r="H12" s="9">
        <v>-592.91666666666663</v>
      </c>
    </row>
    <row r="13" spans="1:8" x14ac:dyDescent="0.35">
      <c r="A13" s="11" t="s">
        <v>15</v>
      </c>
      <c r="B13" s="9">
        <v>102.08333333333333</v>
      </c>
      <c r="C13" s="9"/>
      <c r="G13" s="11" t="s">
        <v>15</v>
      </c>
      <c r="H13" s="9">
        <v>-695</v>
      </c>
    </row>
    <row r="14" spans="1:8" x14ac:dyDescent="0.35">
      <c r="A14" s="11" t="s">
        <v>25</v>
      </c>
      <c r="B14" s="9">
        <v>1225</v>
      </c>
      <c r="C14" s="9">
        <v>530</v>
      </c>
      <c r="G14" s="11" t="s">
        <v>25</v>
      </c>
      <c r="H14" s="9">
        <v>-2757.4999999999995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Urennorm zelfstandigenaftrek</vt:lpstr>
      <vt:lpstr>Draaitabellen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Geert Jans</cp:lastModifiedBy>
  <cp:lastPrinted>2023-05-04T13:06:55Z</cp:lastPrinted>
  <dcterms:created xsi:type="dcterms:W3CDTF">2023-05-04T12:04:34Z</dcterms:created>
  <dcterms:modified xsi:type="dcterms:W3CDTF">2023-05-04T20:30:32Z</dcterms:modified>
</cp:coreProperties>
</file>